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nd\Desktop\kaushal ads\"/>
    </mc:Choice>
  </mc:AlternateContent>
  <bookViews>
    <workbookView xWindow="120" yWindow="110" windowWidth="28700" windowHeight="1254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G9" i="1" l="1"/>
  <c r="K9" i="1"/>
  <c r="F11" i="1"/>
  <c r="J11" i="1"/>
  <c r="G12" i="1"/>
  <c r="K12" i="1"/>
  <c r="F8" i="1"/>
  <c r="J8" i="1"/>
  <c r="G7" i="1"/>
  <c r="K7" i="1"/>
  <c r="F6" i="1"/>
  <c r="J6" i="1"/>
  <c r="G5" i="1"/>
  <c r="K5" i="1"/>
  <c r="M4" i="1"/>
  <c r="M9" i="1" s="1"/>
  <c r="L4" i="1"/>
  <c r="L11" i="1" s="1"/>
  <c r="K4" i="1"/>
  <c r="K11" i="1" s="1"/>
  <c r="J4" i="1"/>
  <c r="J9" i="1" s="1"/>
  <c r="I4" i="1"/>
  <c r="I9" i="1" s="1"/>
  <c r="H4" i="1"/>
  <c r="H11" i="1" s="1"/>
  <c r="G4" i="1"/>
  <c r="G11" i="1" s="1"/>
  <c r="F4" i="1"/>
  <c r="F9" i="1" s="1"/>
  <c r="E4" i="1"/>
  <c r="E9" i="1" s="1"/>
  <c r="D4" i="1"/>
  <c r="D9" i="1" s="1"/>
  <c r="L5" i="1" l="1"/>
  <c r="H5" i="1"/>
  <c r="D6" i="1"/>
  <c r="L7" i="1"/>
  <c r="H7" i="1"/>
  <c r="D8" i="1"/>
  <c r="L12" i="1"/>
  <c r="H12" i="1"/>
  <c r="D11" i="1"/>
  <c r="L9" i="1"/>
  <c r="H9" i="1"/>
  <c r="M6" i="1"/>
  <c r="I6" i="1"/>
  <c r="E6" i="1"/>
  <c r="M8" i="1"/>
  <c r="I8" i="1"/>
  <c r="E8" i="1"/>
  <c r="M11" i="1"/>
  <c r="I11" i="1"/>
  <c r="E11" i="1"/>
  <c r="D5" i="1"/>
  <c r="J5" i="1"/>
  <c r="F5" i="1"/>
  <c r="L6" i="1"/>
  <c r="H6" i="1"/>
  <c r="D7" i="1"/>
  <c r="J7" i="1"/>
  <c r="F7" i="1"/>
  <c r="L8" i="1"/>
  <c r="H8" i="1"/>
  <c r="D12" i="1"/>
  <c r="J12" i="1"/>
  <c r="F12" i="1"/>
  <c r="M5" i="1"/>
  <c r="I5" i="1"/>
  <c r="E5" i="1"/>
  <c r="K6" i="1"/>
  <c r="G6" i="1"/>
  <c r="M7" i="1"/>
  <c r="I7" i="1"/>
  <c r="E7" i="1"/>
  <c r="K8" i="1"/>
  <c r="G8" i="1"/>
  <c r="M12" i="1"/>
  <c r="I12" i="1"/>
  <c r="E12" i="1"/>
</calcChain>
</file>

<file path=xl/sharedStrings.xml><?xml version="1.0" encoding="utf-8"?>
<sst xmlns="http://schemas.openxmlformats.org/spreadsheetml/2006/main" count="45" uniqueCount="34">
  <si>
    <t>Advertisers Allowed, Advertising Norms &amp; Rates</t>
  </si>
  <si>
    <t>Registered Placement Agencies &amp; Companies</t>
  </si>
  <si>
    <t>Individual Job Aspirants</t>
  </si>
  <si>
    <t>Accredited VTPs</t>
  </si>
  <si>
    <t>Registered Educational Institutions</t>
  </si>
  <si>
    <t>Government Institutions</t>
  </si>
  <si>
    <t>Government Departments</t>
  </si>
  <si>
    <t>Registered Employers</t>
  </si>
  <si>
    <t>Advertisers</t>
  </si>
  <si>
    <t>Norms</t>
  </si>
  <si>
    <t xml:space="preserve">	250 x 250 - Square_x000D_
</t>
  </si>
  <si>
    <t>200 x 200 - Small Square</t>
  </si>
  <si>
    <t xml:space="preserve">	468 x 60 - Banner_x000D_
</t>
  </si>
  <si>
    <t>728 x 90 - Leader board</t>
  </si>
  <si>
    <t xml:space="preserve">	300 x 250 - Inline Rectangle_x000D_
</t>
  </si>
  <si>
    <t>336 x 280 - Large Rectangle</t>
  </si>
  <si>
    <t xml:space="preserve">	120 x 600 - Skyscraper_x000D_
</t>
  </si>
  <si>
    <t>160 x 600 - Wide Skyscraper</t>
  </si>
  <si>
    <t xml:space="preserve">	300 x 600 - Half-Page Ad_x000D_
</t>
  </si>
  <si>
    <t>970 x 90 - Large Leaderboard</t>
  </si>
  <si>
    <t>Monthly</t>
  </si>
  <si>
    <t>Period</t>
  </si>
  <si>
    <t>Static / Dynamic</t>
  </si>
  <si>
    <t>Static</t>
  </si>
  <si>
    <t>Weekly</t>
  </si>
  <si>
    <t>Quarterly</t>
  </si>
  <si>
    <t>Size</t>
  </si>
  <si>
    <t>SHGs of NRLM &amp; NULM</t>
  </si>
  <si>
    <t>Flexible (Per day)</t>
  </si>
  <si>
    <t>Link (Per Year)</t>
  </si>
  <si>
    <t>Note:</t>
  </si>
  <si>
    <t>The Rates of Dynamic content shall be 50% higher</t>
  </si>
  <si>
    <t>Ads with provision for viewer analytics shall cost 25% higher</t>
  </si>
  <si>
    <t>Rates (Rs)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</si>
</sst>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justify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justify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6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workbookViewId="0">
      <selection activeCell="Q6" sqref="Q6"/>
    </sheetView>
  </sheetViews>
  <sheetFormatPr defaultRowHeight="14.5" x14ac:dyDescent="0.35"/>
  <cols>
    <col min="1" max="1" width="36.81640625" customWidth="1"/>
    <col min="4" max="4" width="6" bestFit="1" customWidth="1"/>
    <col min="5" max="6" width="7.54296875" bestFit="1" customWidth="1"/>
    <col min="7" max="7" width="6" bestFit="1" customWidth="1"/>
    <col min="8" max="9" width="7.54296875" bestFit="1" customWidth="1"/>
    <col min="10" max="10" width="6" bestFit="1" customWidth="1"/>
    <col min="11" max="11" width="7.54296875" bestFit="1" customWidth="1"/>
    <col min="12" max="13" width="6" bestFit="1" customWidth="1"/>
    <col min="14" max="14" width="5" bestFit="1" customWidth="1"/>
  </cols>
  <sheetData>
    <row r="1" spans="1:14" ht="37" x14ac:dyDescent="0.45">
      <c r="A1" s="10" t="s">
        <v>0</v>
      </c>
    </row>
    <row r="2" spans="1:14" x14ac:dyDescent="0.35">
      <c r="A2" s="2" t="s">
        <v>8</v>
      </c>
      <c r="B2" s="13" t="s">
        <v>9</v>
      </c>
      <c r="C2" s="13"/>
      <c r="D2" s="14" t="s">
        <v>33</v>
      </c>
      <c r="E2" s="15"/>
      <c r="F2" s="15"/>
      <c r="G2" s="15"/>
      <c r="H2" s="15"/>
      <c r="I2" s="15"/>
      <c r="J2" s="15"/>
      <c r="K2" s="15"/>
      <c r="L2" s="15"/>
      <c r="M2" s="15"/>
      <c r="N2" s="16"/>
    </row>
    <row r="3" spans="1:14" ht="74" x14ac:dyDescent="0.35">
      <c r="A3" s="2"/>
      <c r="B3" s="5" t="s">
        <v>21</v>
      </c>
      <c r="C3" s="6" t="s">
        <v>22</v>
      </c>
      <c r="D3" s="11" t="s">
        <v>11</v>
      </c>
      <c r="E3" s="11" t="s">
        <v>10</v>
      </c>
      <c r="F3" s="11" t="s">
        <v>14</v>
      </c>
      <c r="G3" s="11" t="s">
        <v>15</v>
      </c>
      <c r="H3" s="11" t="s">
        <v>12</v>
      </c>
      <c r="I3" s="11" t="s">
        <v>16</v>
      </c>
      <c r="J3" s="11" t="s">
        <v>17</v>
      </c>
      <c r="K3" s="11" t="s">
        <v>18</v>
      </c>
      <c r="L3" s="11" t="s">
        <v>13</v>
      </c>
      <c r="M3" s="11" t="s">
        <v>19</v>
      </c>
      <c r="N3" s="12" t="s">
        <v>29</v>
      </c>
    </row>
    <row r="4" spans="1:14" x14ac:dyDescent="0.35">
      <c r="A4" s="2"/>
      <c r="B4" s="5"/>
      <c r="C4" s="6" t="s">
        <v>26</v>
      </c>
      <c r="D4" s="7">
        <f>200*200</f>
        <v>40000</v>
      </c>
      <c r="E4" s="1">
        <f>250*250</f>
        <v>62500</v>
      </c>
      <c r="F4" s="7">
        <f>300*250</f>
        <v>75000</v>
      </c>
      <c r="G4" s="7">
        <f>336*280</f>
        <v>94080</v>
      </c>
      <c r="H4" s="8">
        <f>468*60</f>
        <v>28080</v>
      </c>
      <c r="I4" s="7">
        <f>120*600</f>
        <v>72000</v>
      </c>
      <c r="J4" s="7">
        <f>160*600</f>
        <v>96000</v>
      </c>
      <c r="K4" s="7">
        <f>300*600</f>
        <v>180000</v>
      </c>
      <c r="L4" s="7">
        <f>728*90</f>
        <v>65520</v>
      </c>
      <c r="M4" s="7">
        <f>970*90</f>
        <v>87300</v>
      </c>
      <c r="N4" s="2"/>
    </row>
    <row r="5" spans="1:14" ht="31" x14ac:dyDescent="0.35">
      <c r="A5" s="4" t="s">
        <v>1</v>
      </c>
      <c r="B5" s="5" t="s">
        <v>20</v>
      </c>
      <c r="C5" s="3" t="s">
        <v>22</v>
      </c>
      <c r="D5" s="9">
        <f>D4*0.25*30/100</f>
        <v>3000</v>
      </c>
      <c r="E5" s="9">
        <f t="shared" ref="E5:M5" si="0">E4*0.25*30/100</f>
        <v>4687.5</v>
      </c>
      <c r="F5" s="9">
        <f t="shared" si="0"/>
        <v>5625</v>
      </c>
      <c r="G5" s="9">
        <f t="shared" si="0"/>
        <v>7056</v>
      </c>
      <c r="H5" s="9">
        <f t="shared" si="0"/>
        <v>2106</v>
      </c>
      <c r="I5" s="9">
        <f t="shared" si="0"/>
        <v>5400</v>
      </c>
      <c r="J5" s="9">
        <f t="shared" si="0"/>
        <v>7200</v>
      </c>
      <c r="K5" s="9">
        <f t="shared" si="0"/>
        <v>13500</v>
      </c>
      <c r="L5" s="9">
        <f t="shared" si="0"/>
        <v>4914</v>
      </c>
      <c r="M5" s="9">
        <f t="shared" si="0"/>
        <v>6547.5</v>
      </c>
      <c r="N5" s="5">
        <v>1000</v>
      </c>
    </row>
    <row r="6" spans="1:14" ht="15.5" x14ac:dyDescent="0.35">
      <c r="A6" s="4" t="s">
        <v>2</v>
      </c>
      <c r="B6" s="5" t="s">
        <v>24</v>
      </c>
      <c r="C6" s="2" t="s">
        <v>23</v>
      </c>
      <c r="D6" s="9">
        <f>D4*0.05*7/100</f>
        <v>140</v>
      </c>
      <c r="E6" s="9">
        <f t="shared" ref="E6:M6" si="1">E4*0.05*7/100</f>
        <v>218.75</v>
      </c>
      <c r="F6" s="9">
        <f t="shared" si="1"/>
        <v>262.5</v>
      </c>
      <c r="G6" s="9">
        <f t="shared" si="1"/>
        <v>329.28</v>
      </c>
      <c r="H6" s="9">
        <f t="shared" si="1"/>
        <v>98.28</v>
      </c>
      <c r="I6" s="9">
        <f t="shared" si="1"/>
        <v>252</v>
      </c>
      <c r="J6" s="9">
        <f t="shared" si="1"/>
        <v>336</v>
      </c>
      <c r="K6" s="9">
        <f t="shared" si="1"/>
        <v>630</v>
      </c>
      <c r="L6" s="9">
        <f t="shared" si="1"/>
        <v>229.32</v>
      </c>
      <c r="M6" s="9">
        <f t="shared" si="1"/>
        <v>305.55</v>
      </c>
      <c r="N6" s="5">
        <v>100</v>
      </c>
    </row>
    <row r="7" spans="1:14" ht="29" x14ac:dyDescent="0.35">
      <c r="A7" s="4" t="s">
        <v>3</v>
      </c>
      <c r="B7" s="5" t="s">
        <v>20</v>
      </c>
      <c r="C7" s="3" t="s">
        <v>22</v>
      </c>
      <c r="D7" s="9">
        <f>D4*0.15*30/100</f>
        <v>1800</v>
      </c>
      <c r="E7" s="9">
        <f t="shared" ref="E7:M7" si="2">E4*0.15*30/100</f>
        <v>2812.5</v>
      </c>
      <c r="F7" s="9">
        <f t="shared" si="2"/>
        <v>3375</v>
      </c>
      <c r="G7" s="9">
        <f t="shared" si="2"/>
        <v>4233.6000000000004</v>
      </c>
      <c r="H7" s="9">
        <f t="shared" si="2"/>
        <v>1263.5999999999999</v>
      </c>
      <c r="I7" s="9">
        <f t="shared" si="2"/>
        <v>3240</v>
      </c>
      <c r="J7" s="9">
        <f t="shared" si="2"/>
        <v>4320</v>
      </c>
      <c r="K7" s="9">
        <f t="shared" si="2"/>
        <v>8100</v>
      </c>
      <c r="L7" s="9">
        <f t="shared" si="2"/>
        <v>2948.4</v>
      </c>
      <c r="M7" s="9">
        <f t="shared" si="2"/>
        <v>3928.5</v>
      </c>
      <c r="N7" s="5">
        <v>500</v>
      </c>
    </row>
    <row r="8" spans="1:14" ht="29" x14ac:dyDescent="0.35">
      <c r="A8" s="4" t="s">
        <v>4</v>
      </c>
      <c r="B8" s="5" t="s">
        <v>25</v>
      </c>
      <c r="C8" s="3" t="s">
        <v>22</v>
      </c>
      <c r="D8" s="9">
        <f>D4*0.25*90/100</f>
        <v>9000</v>
      </c>
      <c r="E8" s="9">
        <f t="shared" ref="E8:M8" si="3">E4*0.25*90/100</f>
        <v>14062.5</v>
      </c>
      <c r="F8" s="9">
        <f t="shared" si="3"/>
        <v>16875</v>
      </c>
      <c r="G8" s="9">
        <f t="shared" si="3"/>
        <v>21168</v>
      </c>
      <c r="H8" s="9">
        <f t="shared" si="3"/>
        <v>6318</v>
      </c>
      <c r="I8" s="9">
        <f t="shared" si="3"/>
        <v>16200</v>
      </c>
      <c r="J8" s="9">
        <f t="shared" si="3"/>
        <v>21600</v>
      </c>
      <c r="K8" s="9">
        <f t="shared" si="3"/>
        <v>40500</v>
      </c>
      <c r="L8" s="9">
        <f t="shared" si="3"/>
        <v>14742</v>
      </c>
      <c r="M8" s="9">
        <f t="shared" si="3"/>
        <v>19642.5</v>
      </c>
      <c r="N8" s="5">
        <v>5000</v>
      </c>
    </row>
    <row r="9" spans="1:14" ht="29" x14ac:dyDescent="0.35">
      <c r="A9" s="4" t="s">
        <v>5</v>
      </c>
      <c r="B9" s="6" t="s">
        <v>28</v>
      </c>
      <c r="C9" s="3" t="s">
        <v>22</v>
      </c>
      <c r="D9" s="9">
        <f>D4*0.05/100</f>
        <v>20</v>
      </c>
      <c r="E9" s="9">
        <f t="shared" ref="E9:M9" si="4">E4*0.05/100</f>
        <v>31.25</v>
      </c>
      <c r="F9" s="9">
        <f t="shared" si="4"/>
        <v>37.5</v>
      </c>
      <c r="G9" s="9">
        <f t="shared" si="4"/>
        <v>47.04</v>
      </c>
      <c r="H9" s="9">
        <f t="shared" si="4"/>
        <v>14.04</v>
      </c>
      <c r="I9" s="9">
        <f t="shared" si="4"/>
        <v>36</v>
      </c>
      <c r="J9" s="9">
        <f t="shared" si="4"/>
        <v>48</v>
      </c>
      <c r="K9" s="9">
        <f t="shared" si="4"/>
        <v>90</v>
      </c>
      <c r="L9" s="9">
        <f t="shared" si="4"/>
        <v>32.76</v>
      </c>
      <c r="M9" s="9">
        <f t="shared" si="4"/>
        <v>43.65</v>
      </c>
      <c r="N9" s="5">
        <v>0</v>
      </c>
    </row>
    <row r="10" spans="1:14" ht="29" x14ac:dyDescent="0.35">
      <c r="A10" s="4" t="s">
        <v>6</v>
      </c>
      <c r="B10" s="6" t="s">
        <v>28</v>
      </c>
      <c r="C10" s="3" t="s">
        <v>22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5">
        <v>0</v>
      </c>
    </row>
    <row r="11" spans="1:14" ht="29" x14ac:dyDescent="0.35">
      <c r="A11" s="4" t="s">
        <v>7</v>
      </c>
      <c r="B11" s="5" t="s">
        <v>24</v>
      </c>
      <c r="C11" s="3" t="s">
        <v>22</v>
      </c>
      <c r="D11" s="9">
        <f>D4*0.25*7/100</f>
        <v>700</v>
      </c>
      <c r="E11" s="9">
        <f t="shared" ref="E11:M11" si="5">E4*0.25*7/100</f>
        <v>1093.75</v>
      </c>
      <c r="F11" s="9">
        <f t="shared" si="5"/>
        <v>1312.5</v>
      </c>
      <c r="G11" s="9">
        <f t="shared" si="5"/>
        <v>1646.4</v>
      </c>
      <c r="H11" s="9">
        <f t="shared" si="5"/>
        <v>491.4</v>
      </c>
      <c r="I11" s="9">
        <f t="shared" si="5"/>
        <v>1260</v>
      </c>
      <c r="J11" s="9">
        <f t="shared" si="5"/>
        <v>1680</v>
      </c>
      <c r="K11" s="9">
        <f t="shared" si="5"/>
        <v>3150</v>
      </c>
      <c r="L11" s="9">
        <f t="shared" si="5"/>
        <v>1146.5999999999999</v>
      </c>
      <c r="M11" s="9">
        <f t="shared" si="5"/>
        <v>1527.75</v>
      </c>
      <c r="N11" s="5">
        <v>500</v>
      </c>
    </row>
    <row r="12" spans="1:14" ht="29" x14ac:dyDescent="0.35">
      <c r="A12" s="4" t="s">
        <v>27</v>
      </c>
      <c r="B12" s="6" t="s">
        <v>28</v>
      </c>
      <c r="C12" s="3" t="s">
        <v>22</v>
      </c>
      <c r="D12" s="9">
        <f>D4*0.02/100</f>
        <v>8</v>
      </c>
      <c r="E12" s="9">
        <f t="shared" ref="E12:M12" si="6">E4*0.02/100</f>
        <v>12.5</v>
      </c>
      <c r="F12" s="9">
        <f t="shared" si="6"/>
        <v>15</v>
      </c>
      <c r="G12" s="9">
        <f t="shared" si="6"/>
        <v>18.816000000000003</v>
      </c>
      <c r="H12" s="9">
        <f t="shared" si="6"/>
        <v>5.6160000000000005</v>
      </c>
      <c r="I12" s="9">
        <f t="shared" si="6"/>
        <v>14.4</v>
      </c>
      <c r="J12" s="9">
        <f t="shared" si="6"/>
        <v>19.2</v>
      </c>
      <c r="K12" s="9">
        <f t="shared" si="6"/>
        <v>36</v>
      </c>
      <c r="L12" s="9">
        <f t="shared" si="6"/>
        <v>13.104000000000001</v>
      </c>
      <c r="M12" s="9">
        <f t="shared" si="6"/>
        <v>17.46</v>
      </c>
      <c r="N12" s="5">
        <v>0</v>
      </c>
    </row>
    <row r="13" spans="1:14" x14ac:dyDescent="0.3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5" spans="1:14" ht="15.5" x14ac:dyDescent="0.35">
      <c r="A15" s="17" t="s">
        <v>30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</row>
    <row r="16" spans="1:14" ht="15.5" x14ac:dyDescent="0.35">
      <c r="A16" s="17" t="s">
        <v>31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</row>
    <row r="17" spans="1:14" ht="15.5" x14ac:dyDescent="0.35">
      <c r="A17" s="17" t="s">
        <v>32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</row>
  </sheetData>
  <mergeCells count="5">
    <mergeCell ref="B2:C2"/>
    <mergeCell ref="D2:N2"/>
    <mergeCell ref="A16:N16"/>
    <mergeCell ref="A17:N17"/>
    <mergeCell ref="A15:N1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Mac</cp:lastModifiedBy>
  <dcterms:created xsi:type="dcterms:W3CDTF">2018-09-06T20:57:02Z</dcterms:created>
  <dcterms:modified xsi:type="dcterms:W3CDTF">2019-01-09T15:56:37Z</dcterms:modified>
</cp:coreProperties>
</file>